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ER O&amp;M Report_March'2016\"/>
    </mc:Choice>
  </mc:AlternateContent>
  <bookViews>
    <workbookView xWindow="360" yWindow="510" windowWidth="11475" windowHeight="5910" tabRatio="802"/>
  </bookViews>
  <sheets>
    <sheet name="March'16" sheetId="27" r:id="rId1"/>
  </sheets>
  <definedNames>
    <definedName name="_xlnm.Print_Area" localSheetId="0">'March''16'!$A$1:$R$28</definedName>
  </definedNames>
  <calcPr calcId="152511"/>
</workbook>
</file>

<file path=xl/calcChain.xml><?xml version="1.0" encoding="utf-8"?>
<calcChain xmlns="http://schemas.openxmlformats.org/spreadsheetml/2006/main">
  <c r="J23" i="27" l="1"/>
  <c r="I23" i="27"/>
  <c r="H23" i="27"/>
  <c r="G23" i="27"/>
  <c r="E23" i="27"/>
  <c r="N22" i="27"/>
  <c r="K22" i="27"/>
  <c r="O22" i="27" s="1"/>
  <c r="N21" i="27"/>
  <c r="K21" i="27"/>
  <c r="O21" i="27" s="1"/>
  <c r="N20" i="27"/>
  <c r="K20" i="27"/>
  <c r="O20" i="27" s="1"/>
  <c r="N19" i="27"/>
  <c r="K19" i="27"/>
  <c r="O19" i="27" s="1"/>
  <c r="N18" i="27"/>
  <c r="K18" i="27"/>
  <c r="O18" i="27" s="1"/>
  <c r="N17" i="27"/>
  <c r="K17" i="27"/>
  <c r="P21" i="27" l="1"/>
  <c r="Q21" i="27" s="1"/>
  <c r="R21" i="27" s="1"/>
  <c r="P19" i="27"/>
  <c r="Q19" i="27" s="1"/>
  <c r="R19" i="27" s="1"/>
  <c r="K23" i="27"/>
  <c r="N23" i="27"/>
  <c r="O17" i="27"/>
  <c r="O23" i="27" s="1"/>
  <c r="P22" i="27"/>
  <c r="Q22" i="27" s="1"/>
  <c r="R22" i="27" s="1"/>
  <c r="P18" i="27"/>
  <c r="Q18" i="27" s="1"/>
  <c r="R18" i="27" s="1"/>
  <c r="P20" i="27"/>
  <c r="Q20" i="27" s="1"/>
  <c r="R20" i="27" s="1"/>
  <c r="P17" i="27"/>
  <c r="Q17" i="27" s="1"/>
  <c r="R17" i="27" s="1"/>
  <c r="P23" i="27" l="1"/>
  <c r="Q23" i="27" s="1"/>
  <c r="R23" i="27" s="1"/>
  <c r="H25" i="27" l="1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<sst xmlns="http://schemas.openxmlformats.org/spreadsheetml/2006/main" count="68" uniqueCount="59">
  <si>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</si>
  <si>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</si>
  <si>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</si>
  <si>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</si>
  <si>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</si>
  <si>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</si>
  <si>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</si>
  <si>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</si>
  <si>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</si>
  <si>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</si>
  <si>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</si>
  <si>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</si>
  <si>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</si>
  <si>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</si>
  <si>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</si>
  <si>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</si>
  <si>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</si>
  <si>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</si>
  <si>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</si>
  <si>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</si>
  <si>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</si>
  <si>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</si>
  <si>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</si>
  <si>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</si>
  <si>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</si>
  <si>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</si>
  <si>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</si>
  <si>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</si>
  <si>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</si>
  <si>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</si>
  <si>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</si>
  <si>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</si>
  <si>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</si>
  <si>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</si>
  <si>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</si>
  <si>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</si>
  <si>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</si>
  <si>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</si>
  <si>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</si>
  <si>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</si>
  <si>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</si>
  <si>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</si>
  <si>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</si>
  <si>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</si>
  <si>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</si>
  <si>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</si>
  <si>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</si>
  <si>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</si>
  <si>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</si>
  <si>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</si>
  <si>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</si>
  <si>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</si>
  <si>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</si>
  <si>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</si>
  <si>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</si>
  <si>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</si>
  <si>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</si>
  <si>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01.03.2016  To 31.03.2016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</si>
  <si>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March' 2016:-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</si>
</sst>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1" zoomScale="85" zoomScaleNormal="85" zoomScaleSheetLayoutView="90" workbookViewId="0">
      <selection activeCell="K29" sqref="K29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2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1" t="s">
        <v>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7" spans="1:18" ht="20.25" x14ac:dyDescent="0.3">
      <c r="A7" s="62" t="s">
        <v>44</v>
      </c>
      <c r="B7" s="62"/>
      <c r="C7" s="62"/>
      <c r="D7" s="62"/>
      <c r="E7" s="62"/>
    </row>
    <row r="9" spans="1:18" s="3" customFormat="1" ht="20.100000000000001" customHeight="1" x14ac:dyDescent="0.2">
      <c r="A9" s="63" t="s">
        <v>18</v>
      </c>
      <c r="B9" s="63" t="s">
        <v>16</v>
      </c>
      <c r="C9" s="63" t="s">
        <v>35</v>
      </c>
      <c r="D9" s="63" t="s">
        <v>17</v>
      </c>
      <c r="E9" s="45" t="s">
        <v>27</v>
      </c>
      <c r="F9" s="2" t="s">
        <v>19</v>
      </c>
      <c r="G9" s="64" t="s">
        <v>24</v>
      </c>
      <c r="H9" s="65"/>
      <c r="I9" s="64" t="s">
        <v>1</v>
      </c>
      <c r="J9" s="70"/>
      <c r="K9" s="63" t="s">
        <v>28</v>
      </c>
      <c r="L9" s="60" t="s">
        <v>29</v>
      </c>
      <c r="M9" s="60" t="s">
        <v>0</v>
      </c>
      <c r="N9" s="75" t="s">
        <v>30</v>
      </c>
      <c r="O9" s="75" t="s">
        <v>31</v>
      </c>
      <c r="P9" s="45" t="s">
        <v>32</v>
      </c>
      <c r="Q9" s="45" t="s">
        <v>33</v>
      </c>
      <c r="R9" s="45" t="s">
        <v>34</v>
      </c>
    </row>
    <row r="10" spans="1:18" s="3" customFormat="1" ht="20.100000000000001" customHeight="1" x14ac:dyDescent="0.2">
      <c r="A10" s="63"/>
      <c r="B10" s="63"/>
      <c r="C10" s="63"/>
      <c r="D10" s="63"/>
      <c r="E10" s="46"/>
      <c r="F10" s="4" t="s">
        <v>20</v>
      </c>
      <c r="G10" s="66"/>
      <c r="H10" s="67"/>
      <c r="I10" s="71"/>
      <c r="J10" s="72"/>
      <c r="K10" s="63"/>
      <c r="L10" s="60"/>
      <c r="M10" s="60"/>
      <c r="N10" s="76"/>
      <c r="O10" s="76"/>
      <c r="P10" s="46"/>
      <c r="Q10" s="46"/>
      <c r="R10" s="46"/>
    </row>
    <row r="11" spans="1:18" s="3" customFormat="1" ht="20.100000000000001" customHeight="1" x14ac:dyDescent="0.2">
      <c r="A11" s="63"/>
      <c r="B11" s="63"/>
      <c r="C11" s="63"/>
      <c r="D11" s="63"/>
      <c r="E11" s="46"/>
      <c r="F11" s="4" t="s">
        <v>21</v>
      </c>
      <c r="G11" s="66"/>
      <c r="H11" s="67"/>
      <c r="I11" s="73"/>
      <c r="J11" s="74"/>
      <c r="K11" s="63"/>
      <c r="L11" s="60"/>
      <c r="M11" s="60"/>
      <c r="N11" s="76"/>
      <c r="O11" s="76"/>
      <c r="P11" s="46"/>
      <c r="Q11" s="46"/>
      <c r="R11" s="46"/>
    </row>
    <row r="12" spans="1:18" s="3" customFormat="1" ht="30" customHeight="1" x14ac:dyDescent="0.2">
      <c r="A12" s="63"/>
      <c r="B12" s="63"/>
      <c r="C12" s="63"/>
      <c r="D12" s="63"/>
      <c r="E12" s="46"/>
      <c r="F12" s="4" t="s">
        <v>22</v>
      </c>
      <c r="G12" s="66"/>
      <c r="H12" s="67"/>
      <c r="I12" s="60" t="s">
        <v>2</v>
      </c>
      <c r="J12" s="63" t="s">
        <v>13</v>
      </c>
      <c r="K12" s="63"/>
      <c r="L12" s="60"/>
      <c r="M12" s="60"/>
      <c r="N12" s="76"/>
      <c r="O12" s="76"/>
      <c r="P12" s="46"/>
      <c r="Q12" s="46"/>
      <c r="R12" s="46"/>
    </row>
    <row r="13" spans="1:18" s="3" customFormat="1" ht="30.75" customHeight="1" x14ac:dyDescent="0.2">
      <c r="A13" s="63"/>
      <c r="B13" s="63"/>
      <c r="C13" s="63"/>
      <c r="D13" s="63"/>
      <c r="E13" s="47"/>
      <c r="F13" s="5" t="s">
        <v>23</v>
      </c>
      <c r="G13" s="68"/>
      <c r="H13" s="69"/>
      <c r="I13" s="60"/>
      <c r="J13" s="63"/>
      <c r="K13" s="63"/>
      <c r="L13" s="60"/>
      <c r="M13" s="60"/>
      <c r="N13" s="77"/>
      <c r="O13" s="77"/>
      <c r="P13" s="47"/>
      <c r="Q13" s="47"/>
      <c r="R13" s="47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48" t="s">
        <v>10</v>
      </c>
      <c r="H14" s="49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2">
        <v>0.48402777777777778</v>
      </c>
      <c r="F17" s="12"/>
      <c r="G17" s="12">
        <v>0.59861111111111109</v>
      </c>
      <c r="H17" s="11">
        <v>0</v>
      </c>
      <c r="I17" s="11">
        <v>0</v>
      </c>
      <c r="J17" s="12">
        <v>4.4444444444444446E-2</v>
      </c>
      <c r="K17" s="11">
        <f t="shared" ref="K17:K22" si="0">+D17-I17</f>
        <v>31</v>
      </c>
      <c r="L17" s="8">
        <v>4</v>
      </c>
      <c r="M17" s="8">
        <v>160.08199999999999</v>
      </c>
      <c r="N17" s="13">
        <f t="shared" ref="N17:N22" si="1">+E17*L17*M17</f>
        <v>309.93653888888889</v>
      </c>
      <c r="O17" s="8">
        <f t="shared" ref="O17:O22" si="2">+K17*L17*M17</f>
        <v>19850.167999999998</v>
      </c>
      <c r="P17" s="14">
        <f t="shared" ref="P17:P23" si="3">+N17/O17</f>
        <v>1.5613799283154123E-2</v>
      </c>
      <c r="Q17" s="15">
        <f t="shared" ref="Q17:Q23" si="4">1-1*P17</f>
        <v>0.9843862007168459</v>
      </c>
      <c r="R17" s="16">
        <f t="shared" ref="R17:R23" si="5">1-Q17</f>
        <v>1.5613799283154095E-2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2">
        <v>0.61249999999999993</v>
      </c>
      <c r="F18" s="11"/>
      <c r="G18" s="12">
        <v>0.92222222222222217</v>
      </c>
      <c r="H18" s="11">
        <v>0</v>
      </c>
      <c r="I18" s="11">
        <v>0</v>
      </c>
      <c r="J18" s="12">
        <v>3.4784722222222224</v>
      </c>
      <c r="K18" s="11">
        <f t="shared" si="0"/>
        <v>31</v>
      </c>
      <c r="L18" s="8">
        <v>4</v>
      </c>
      <c r="M18" s="8">
        <v>160.08199999999999</v>
      </c>
      <c r="N18" s="13">
        <f t="shared" si="1"/>
        <v>392.20089999999993</v>
      </c>
      <c r="O18" s="8">
        <f t="shared" si="2"/>
        <v>19850.167999999998</v>
      </c>
      <c r="P18" s="17">
        <f t="shared" si="3"/>
        <v>1.9758064516129031E-2</v>
      </c>
      <c r="Q18" s="15">
        <f t="shared" si="4"/>
        <v>0.98024193548387095</v>
      </c>
      <c r="R18" s="16">
        <f t="shared" si="5"/>
        <v>1.9758064516129048E-2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1">
        <v>0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29577.844000000001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1">
        <v>0</v>
      </c>
      <c r="F20" s="11"/>
      <c r="G20" s="11">
        <v>0</v>
      </c>
      <c r="H20" s="11">
        <v>0</v>
      </c>
      <c r="I20" s="11">
        <v>0</v>
      </c>
      <c r="J20" s="11">
        <v>0</v>
      </c>
      <c r="K20" s="11">
        <f t="shared" si="0"/>
        <v>31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29577.844000000001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2">
        <v>1.6666666666666666E-2</v>
      </c>
      <c r="K21" s="11">
        <f t="shared" si="0"/>
        <v>31</v>
      </c>
      <c r="L21" s="8">
        <v>1</v>
      </c>
      <c r="M21" s="8">
        <v>24.05</v>
      </c>
      <c r="N21" s="13">
        <f t="shared" si="1"/>
        <v>0</v>
      </c>
      <c r="O21" s="8">
        <f t="shared" si="2"/>
        <v>745.55000000000007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2">
        <v>4.7916666666666663E-2</v>
      </c>
      <c r="K22" s="11">
        <f t="shared" si="0"/>
        <v>31</v>
      </c>
      <c r="L22" s="18">
        <v>1</v>
      </c>
      <c r="M22" s="18">
        <v>24.05</v>
      </c>
      <c r="N22" s="13">
        <f t="shared" si="1"/>
        <v>0</v>
      </c>
      <c r="O22" s="8">
        <f t="shared" si="2"/>
        <v>745.55000000000007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1.0965277777777778</v>
      </c>
      <c r="F23" s="26"/>
      <c r="G23" s="25">
        <f>SUM(G17:G22)</f>
        <v>1.5208333333333333</v>
      </c>
      <c r="H23" s="25">
        <f>SUM(H17:H22)</f>
        <v>0</v>
      </c>
      <c r="I23" s="25">
        <f>SUM(I17:I22)</f>
        <v>0</v>
      </c>
      <c r="J23" s="25">
        <f>SUM(J17:J22)</f>
        <v>3.5874999999999999</v>
      </c>
      <c r="K23" s="25">
        <f>SUM(K17:K22)</f>
        <v>186</v>
      </c>
      <c r="L23" s="24"/>
      <c r="M23" s="24"/>
      <c r="N23" s="26">
        <f>SUM(N17:N22)</f>
        <v>702.13743888888882</v>
      </c>
      <c r="O23" s="24">
        <f>SUM(O17:O22)</f>
        <v>100347.124</v>
      </c>
      <c r="P23" s="27">
        <f t="shared" si="3"/>
        <v>6.9970858246907889E-3</v>
      </c>
      <c r="Q23" s="28">
        <f t="shared" si="4"/>
        <v>0.99300291417530917</v>
      </c>
      <c r="R23" s="29">
        <f t="shared" si="5"/>
        <v>6.9970858246908296E-3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50" t="s">
        <v>58</v>
      </c>
      <c r="B25" s="51"/>
      <c r="C25" s="51"/>
      <c r="D25" s="51"/>
      <c r="E25" s="51"/>
      <c r="F25" s="51"/>
      <c r="G25" s="52"/>
      <c r="H25" s="56">
        <f>+Q23</f>
        <v>0.99300291417530917</v>
      </c>
      <c r="I25" s="57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53"/>
      <c r="B26" s="54"/>
      <c r="C26" s="54"/>
      <c r="D26" s="54"/>
      <c r="E26" s="54"/>
      <c r="F26" s="54"/>
      <c r="G26" s="55"/>
      <c r="H26" s="58"/>
      <c r="I26" s="59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March'16</vt:lpstr>
      <vt:lpstr>'March''16'!Print_Area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2016-04-02T06:24:09Z</cp:lastPrinted>
  <dcterms:created xsi:type="dcterms:W3CDTF">2007-07-10T06:56:59Z</dcterms:created>
  <dcterms:modified xsi:type="dcterms:W3CDTF">2016-04-02T08:02:26Z</dcterms:modified>
</cp:coreProperties>
</file>